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helle_kalliste_rtk_ee/Documents/Töölaud/Ruul/"/>
    </mc:Choice>
  </mc:AlternateContent>
  <xr:revisionPtr revIDLastSave="0" documentId="8_{3420C7F9-FFFD-4E6C-892B-804667E5FD9D}" xr6:coauthVersionLast="47" xr6:coauthVersionMax="47" xr10:uidLastSave="{00000000-0000-0000-0000-000000000000}"/>
  <bookViews>
    <workbookView xWindow="-110" yWindow="-110" windowWidth="19420" windowHeight="10300" xr2:uid="{6DC2E8DD-44DB-49CE-A983-2623F3DBA302}"/>
  </bookViews>
  <sheets>
    <sheet name="Leh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K7" i="1"/>
  <c r="K6" i="1"/>
  <c r="I6" i="1"/>
  <c r="E6" i="1"/>
  <c r="E8" i="1" s="1"/>
  <c r="F6" i="1"/>
  <c r="F8" i="1" s="1"/>
  <c r="D6" i="1"/>
  <c r="D8" i="1" s="1"/>
  <c r="I7" i="1"/>
  <c r="G6" i="1"/>
  <c r="C8" i="1"/>
  <c r="G7" i="1"/>
  <c r="B8" i="1"/>
  <c r="K8" i="1" l="1"/>
  <c r="L8" i="1"/>
  <c r="I8" i="1"/>
  <c r="J6" i="1" s="1"/>
  <c r="G8" i="1"/>
  <c r="H6" i="1" s="1"/>
  <c r="H7" i="1" l="1"/>
  <c r="J7" i="1"/>
  <c r="J8" i="1" l="1"/>
  <c r="H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Pille Tarto - HTM</author>
  </authors>
  <commentList>
    <comment ref="I4" authorId="0" shapeId="0" xr:uid="{0425AE2B-D693-4409-8A67-7AFCB559C679}">
      <text>
        <r>
          <rPr>
            <b/>
            <sz val="9"/>
            <color indexed="81"/>
            <rFont val="Segoe UI"/>
            <charset val="1"/>
          </rPr>
          <t>Pille Tarto - HTM:</t>
        </r>
        <r>
          <rPr>
            <sz val="9"/>
            <color indexed="81"/>
            <rFont val="Segoe UI"/>
            <charset val="1"/>
          </rPr>
          <t xml:space="preserve">
siin praegu ainult riigieelarve summa</t>
        </r>
      </text>
    </comment>
  </commentList>
</comments>
</file>

<file path=xl/sharedStrings.xml><?xml version="1.0" encoding="utf-8"?>
<sst xmlns="http://schemas.openxmlformats.org/spreadsheetml/2006/main" count="23" uniqueCount="18">
  <si>
    <t>Lisa 3: Ümberkorraldavate koolide  2026 a eelarved</t>
  </si>
  <si>
    <t>2026 a  eelarveprojekt , 12 kuud</t>
  </si>
  <si>
    <t>sh 2026 eelarve, 8 kuud</t>
  </si>
  <si>
    <t>sh 2026 eelarve, 4 kuud</t>
  </si>
  <si>
    <t>RKAS</t>
  </si>
  <si>
    <t>Juurdepääsu tagamine üld- ja kutseharidusele</t>
  </si>
  <si>
    <t>Täiskasvanuhariduse arendamine ja õppimisvõimaluste loomine</t>
  </si>
  <si>
    <t>Hariduse rahvusvahelise konkurentsivõime edendamine</t>
  </si>
  <si>
    <t>Kokku</t>
  </si>
  <si>
    <t>osakaal</t>
  </si>
  <si>
    <t>Tegevuskulud st  v.a RKAS</t>
  </si>
  <si>
    <r>
      <t xml:space="preserve">Tegevuskulud </t>
    </r>
    <r>
      <rPr>
        <sz val="10"/>
        <color theme="1"/>
        <rFont val="Aptos Narrow"/>
        <family val="2"/>
        <charset val="186"/>
        <scheme val="minor"/>
      </rPr>
      <t>(arvestuslik)</t>
    </r>
  </si>
  <si>
    <t>eelarve liik 20</t>
  </si>
  <si>
    <t>eelarve liik 44</t>
  </si>
  <si>
    <t>eelarve liik 40</t>
  </si>
  <si>
    <t>Pärnumaa Kutsehariduskeskus</t>
  </si>
  <si>
    <t>Pärnu Täiskasvanute Gümnaasium</t>
  </si>
  <si>
    <t>Andmed koondas: Karin Ruul, Kristel Mägi, Pille Tarto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</si>
</sst>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2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0.5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242424"/>
      <name val="Aptos Narrow"/>
      <family val="2"/>
      <scheme val="minor"/>
    </font>
    <font>
      <sz val="11"/>
      <color rgb="FF000000"/>
      <name val="Calibri"/>
    </font>
    <font>
      <b/>
      <sz val="9"/>
      <color indexed="81"/>
      <name val="Segoe UI"/>
      <charset val="1"/>
    </font>
    <font>
      <sz val="9"/>
      <color indexed="81"/>
      <name val="Segoe UI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3" fontId="4" fillId="0" borderId="0" xfId="0" applyNumberFormat="1" applyFont="1"/>
    <xf numFmtId="0" fontId="4" fillId="0" borderId="0" xfId="0" applyFont="1"/>
    <xf numFmtId="0" fontId="0" fillId="0" borderId="1" xfId="0" applyBorder="1" applyAlignment="1">
      <alignment wrapText="1"/>
    </xf>
    <xf numFmtId="0" fontId="5" fillId="0" borderId="0" xfId="0" applyFont="1"/>
    <xf numFmtId="0" fontId="4" fillId="0" borderId="1" xfId="0" applyFont="1" applyBorder="1"/>
    <xf numFmtId="14" fontId="0" fillId="0" borderId="0" xfId="0" quotePrefix="1" applyNumberFormat="1" applyAlignment="1">
      <alignment horizontal="left"/>
    </xf>
    <xf numFmtId="0" fontId="2" fillId="0" borderId="0" xfId="0" applyFont="1"/>
    <xf numFmtId="164" fontId="4" fillId="0" borderId="0" xfId="1" applyNumberFormat="1" applyFont="1" applyBorder="1"/>
    <xf numFmtId="9" fontId="4" fillId="0" borderId="0" xfId="2" applyFont="1" applyBorder="1"/>
    <xf numFmtId="4" fontId="0" fillId="0" borderId="0" xfId="0" applyNumberFormat="1"/>
    <xf numFmtId="4" fontId="4" fillId="0" borderId="1" xfId="0" applyNumberFormat="1" applyFont="1" applyBorder="1"/>
    <xf numFmtId="9" fontId="4" fillId="0" borderId="1" xfId="2" applyFont="1" applyBorder="1"/>
    <xf numFmtId="4" fontId="6" fillId="0" borderId="1" xfId="0" applyNumberFormat="1" applyFont="1" applyBorder="1"/>
    <xf numFmtId="4" fontId="7" fillId="0" borderId="1" xfId="0" applyNumberFormat="1" applyFont="1" applyBorder="1"/>
    <xf numFmtId="165" fontId="0" fillId="0" borderId="1" xfId="2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/>
    </xf>
    <xf numFmtId="9" fontId="4" fillId="0" borderId="1" xfId="2" applyFont="1" applyBorder="1" applyAlignment="1">
      <alignment horizontal="right"/>
    </xf>
    <xf numFmtId="2" fontId="8" fillId="0" borderId="0" xfId="0" applyNumberFormat="1" applyFont="1"/>
    <xf numFmtId="4" fontId="9" fillId="0" borderId="1" xfId="0" applyNumberFormat="1" applyFont="1" applyBorder="1"/>
    <xf numFmtId="0" fontId="0" fillId="0" borderId="1" xfId="0" applyBorder="1" applyAlignment="1">
      <alignment horizontal="center" wrapText="1"/>
    </xf>
    <xf numFmtId="4" fontId="9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4">
    <cellStyle name="Koma" xfId="1" builtinId="3"/>
    <cellStyle name="Koma 2" xfId="3" xr:uid="{FC47EC03-CD98-4456-8C47-B4B1BCF2B9B9}"/>
    <cellStyle name="Normaallaad" xfId="0" builtinId="0"/>
    <cellStyle name="Prot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AFF4-9244-4F40-8C35-67EA5FBF54FF}">
  <dimension ref="A1:T16"/>
  <sheetViews>
    <sheetView tabSelected="1" workbookViewId="0">
      <selection activeCell="C15" sqref="C15"/>
    </sheetView>
  </sheetViews>
  <sheetFormatPr defaultRowHeight="14.5" x14ac:dyDescent="0.35"/>
  <cols>
    <col min="1" max="1" width="54.81640625" customWidth="1"/>
    <col min="2" max="2" width="12.453125" customWidth="1"/>
    <col min="3" max="5" width="19.1796875" customWidth="1"/>
    <col min="6" max="6" width="20.1796875" customWidth="1"/>
    <col min="7" max="7" width="15.453125" customWidth="1"/>
    <col min="8" max="8" width="14" bestFit="1" customWidth="1"/>
    <col min="9" max="9" width="13.81640625" customWidth="1"/>
    <col min="10" max="10" width="13.453125" customWidth="1"/>
    <col min="11" max="11" width="13.81640625" customWidth="1"/>
    <col min="12" max="12" width="15.54296875" customWidth="1"/>
    <col min="13" max="13" width="13.26953125" customWidth="1"/>
    <col min="16" max="16" width="14.81640625" customWidth="1"/>
  </cols>
  <sheetData>
    <row r="1" spans="1:20" x14ac:dyDescent="0.35">
      <c r="A1" s="7" t="s">
        <v>0</v>
      </c>
    </row>
    <row r="3" spans="1:20" ht="36" customHeight="1" x14ac:dyDescent="0.35">
      <c r="A3" s="33"/>
      <c r="B3" s="30" t="s">
        <v>1</v>
      </c>
      <c r="C3" s="31"/>
      <c r="D3" s="31"/>
      <c r="E3" s="31"/>
      <c r="F3" s="31"/>
      <c r="G3" s="31"/>
      <c r="H3" s="31"/>
      <c r="I3" s="31"/>
      <c r="J3" s="32"/>
      <c r="K3" s="8" t="s">
        <v>2</v>
      </c>
      <c r="L3" s="8" t="s">
        <v>3</v>
      </c>
    </row>
    <row r="4" spans="1:20" ht="58" x14ac:dyDescent="0.35">
      <c r="A4" s="34"/>
      <c r="B4" s="1" t="s">
        <v>4</v>
      </c>
      <c r="C4" s="36" t="s">
        <v>5</v>
      </c>
      <c r="D4" s="37"/>
      <c r="E4" s="8" t="s">
        <v>6</v>
      </c>
      <c r="F4" s="8" t="s">
        <v>7</v>
      </c>
      <c r="G4" s="10" t="s">
        <v>8</v>
      </c>
      <c r="H4" s="1" t="s">
        <v>9</v>
      </c>
      <c r="I4" s="3" t="s">
        <v>10</v>
      </c>
      <c r="J4" s="1" t="s">
        <v>9</v>
      </c>
      <c r="K4" s="2" t="s">
        <v>11</v>
      </c>
      <c r="L4" s="2" t="s">
        <v>11</v>
      </c>
    </row>
    <row r="5" spans="1:20" x14ac:dyDescent="0.35">
      <c r="A5" s="35"/>
      <c r="B5" s="29" t="s">
        <v>12</v>
      </c>
      <c r="C5" s="28" t="s">
        <v>12</v>
      </c>
      <c r="D5" s="28" t="s">
        <v>13</v>
      </c>
      <c r="E5" s="28" t="s">
        <v>13</v>
      </c>
      <c r="F5" s="28" t="s">
        <v>14</v>
      </c>
      <c r="G5" s="10"/>
      <c r="H5" s="1"/>
      <c r="I5" s="3"/>
      <c r="J5" s="1"/>
      <c r="K5" s="2"/>
      <c r="L5" s="2"/>
    </row>
    <row r="6" spans="1:20" x14ac:dyDescent="0.35">
      <c r="A6" s="4" t="s">
        <v>15</v>
      </c>
      <c r="B6" s="26">
        <v>169322</v>
      </c>
      <c r="C6" s="27">
        <v>5091168</v>
      </c>
      <c r="D6" s="27">
        <f>96000+30000</f>
        <v>126000</v>
      </c>
      <c r="E6" s="27">
        <f>280000+70000</f>
        <v>350000</v>
      </c>
      <c r="F6" s="18">
        <f>24500+465500</f>
        <v>490000</v>
      </c>
      <c r="G6" s="16">
        <f t="shared" ref="G6:G7" si="0">SUM(B6:F6)</f>
        <v>6226490</v>
      </c>
      <c r="H6" s="20">
        <f>G6/$G$8</f>
        <v>0.80201985931365327</v>
      </c>
      <c r="I6" s="21">
        <f>C6</f>
        <v>5091168</v>
      </c>
      <c r="J6" s="20">
        <f>I6/$I$8</f>
        <v>0.76810845315364418</v>
      </c>
      <c r="K6" s="22">
        <f>I6/12*8</f>
        <v>3394112</v>
      </c>
      <c r="L6" s="22">
        <f>I6/12*4+I7/12*4</f>
        <v>2209396.3333333335</v>
      </c>
    </row>
    <row r="7" spans="1:20" x14ac:dyDescent="0.35">
      <c r="A7" s="4" t="s">
        <v>16</v>
      </c>
      <c r="B7" s="18"/>
      <c r="C7" s="15">
        <v>1537021</v>
      </c>
      <c r="D7" s="15"/>
      <c r="E7" s="15"/>
      <c r="F7" s="18"/>
      <c r="G7" s="16">
        <f t="shared" si="0"/>
        <v>1537021</v>
      </c>
      <c r="H7" s="20">
        <f>G7/$G$8</f>
        <v>0.19798014068634667</v>
      </c>
      <c r="I7" s="21">
        <f t="shared" ref="I7" si="1">C7+F7</f>
        <v>1537021</v>
      </c>
      <c r="J7" s="20">
        <f>I7/$I$8</f>
        <v>0.23189154684635577</v>
      </c>
      <c r="K7" s="22">
        <f>I7/12*8</f>
        <v>1024680.6666666666</v>
      </c>
      <c r="L7" s="23"/>
    </row>
    <row r="8" spans="1:20" x14ac:dyDescent="0.35">
      <c r="A8" s="5" t="s">
        <v>8</v>
      </c>
      <c r="B8" s="19">
        <f t="shared" ref="B8:L8" si="2">SUM(B6:B7)</f>
        <v>169322</v>
      </c>
      <c r="C8" s="19">
        <f t="shared" si="2"/>
        <v>6628189</v>
      </c>
      <c r="D8" s="19">
        <f>SUM(D6:D7)</f>
        <v>126000</v>
      </c>
      <c r="E8" s="19">
        <f>SUM(E6:E7)</f>
        <v>350000</v>
      </c>
      <c r="F8" s="19">
        <f t="shared" si="2"/>
        <v>490000</v>
      </c>
      <c r="G8" s="19">
        <f t="shared" si="2"/>
        <v>7763511</v>
      </c>
      <c r="H8" s="17">
        <f t="shared" si="2"/>
        <v>1</v>
      </c>
      <c r="I8" s="24">
        <f t="shared" si="2"/>
        <v>6628189</v>
      </c>
      <c r="J8" s="25">
        <f t="shared" si="2"/>
        <v>1</v>
      </c>
      <c r="K8" s="24">
        <f t="shared" si="2"/>
        <v>4418792.666666667</v>
      </c>
      <c r="L8" s="24">
        <f t="shared" si="2"/>
        <v>2209396.3333333335</v>
      </c>
      <c r="M8" s="6"/>
      <c r="N8" s="6"/>
      <c r="O8" s="6"/>
      <c r="P8" s="6"/>
      <c r="Q8" s="6"/>
      <c r="R8" s="6"/>
      <c r="S8" s="6"/>
    </row>
    <row r="9" spans="1:20" x14ac:dyDescent="0.35">
      <c r="A9" s="12"/>
      <c r="B9" s="13"/>
      <c r="C9" s="13"/>
      <c r="D9" s="13"/>
      <c r="E9" s="13"/>
      <c r="F9" s="13"/>
      <c r="G9" s="13"/>
      <c r="H9" s="13"/>
      <c r="I9" s="14"/>
      <c r="J9" s="13"/>
      <c r="K9" s="14"/>
      <c r="L9" s="13"/>
      <c r="M9" s="13"/>
      <c r="N9" s="6"/>
      <c r="O9" s="6"/>
      <c r="P9" s="6"/>
      <c r="Q9" s="6"/>
      <c r="R9" s="6"/>
      <c r="S9" s="6"/>
      <c r="T9" s="6"/>
    </row>
    <row r="10" spans="1:20" x14ac:dyDescent="0.35">
      <c r="A10" s="7"/>
      <c r="B10" s="13"/>
      <c r="C10" s="13"/>
      <c r="D10" s="13"/>
      <c r="E10" s="13"/>
      <c r="F10" s="13"/>
      <c r="G10" s="13"/>
      <c r="H10" s="13"/>
      <c r="I10" s="14"/>
      <c r="J10" s="13"/>
      <c r="K10" s="14"/>
      <c r="L10" s="13"/>
      <c r="M10" s="13"/>
      <c r="N10" s="6"/>
      <c r="O10" s="6"/>
      <c r="P10" s="6"/>
      <c r="Q10" s="6"/>
      <c r="R10" s="6"/>
      <c r="S10" s="6"/>
      <c r="T10" s="6"/>
    </row>
    <row r="15" spans="1:20" x14ac:dyDescent="0.35">
      <c r="A15" s="9" t="s">
        <v>17</v>
      </c>
    </row>
    <row r="16" spans="1:20" x14ac:dyDescent="0.35">
      <c r="A16" s="11">
        <v>45669</v>
      </c>
    </row>
  </sheetData>
  <mergeCells count="3">
    <mergeCell ref="B3:J3"/>
    <mergeCell ref="A3:A5"/>
    <mergeCell ref="C4:D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FCD1FB2971CA498C6176114C8914DF" ma:contentTypeVersion="22" ma:contentTypeDescription="Create a new document." ma:contentTypeScope="" ma:versionID="5e9754c1d15aadf903c575af348462a8">
  <xsd:schema xmlns:xsd="http://www.w3.org/2001/XMLSchema" xmlns:xs="http://www.w3.org/2001/XMLSchema" xmlns:p="http://schemas.microsoft.com/office/2006/metadata/properties" xmlns:ns2="67a2549a-bfc1-41eb-b8bc-6d65b6f1f4a5" xmlns:ns3="a9d70ac0-1142-4ae1-887f-f1db4e9d6f89" targetNamespace="http://schemas.microsoft.com/office/2006/metadata/properties" ma:root="true" ma:fieldsID="41a985076732afa603b2542b2a224fc9" ns2:_="" ns3:_="">
    <xsd:import namespace="67a2549a-bfc1-41eb-b8bc-6d65b6f1f4a5"/>
    <xsd:import namespace="a9d70ac0-1142-4ae1-887f-f1db4e9d6f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2549a-bfc1-41eb-b8bc-6d65b6f1f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0" nillable="true" ma:displayName="MediaLengthInSeconds" ma:description="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70ac0-1142-4ae1-887f-f1db4e9d6f8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d225ea2-907f-47e1-bc85-00bf786ac9ba}" ma:internalName="TaxCatchAll" ma:showField="CatchAllData" ma:web="a9d70ac0-1142-4ae1-887f-f1db4e9d6f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2549a-bfc1-41eb-b8bc-6d65b6f1f4a5">
      <Terms xmlns="http://schemas.microsoft.com/office/infopath/2007/PartnerControls"/>
    </lcf76f155ced4ddcb4097134ff3c332f>
    <TaxCatchAll xmlns="a9d70ac0-1142-4ae1-887f-f1db4e9d6f89" xsi:nil="true"/>
  </documentManagement>
</p:properties>
</file>

<file path=customXml/itemProps1.xml><?xml version="1.0" encoding="utf-8"?>
<ds:datastoreItem xmlns:ds="http://schemas.openxmlformats.org/officeDocument/2006/customXml" ds:itemID="{1E2B92A0-184D-409B-B75D-00DD00083C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728D10-80AD-4E67-B259-FA20E388E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2549a-bfc1-41eb-b8bc-6d65b6f1f4a5"/>
    <ds:schemaRef ds:uri="a9d70ac0-1142-4ae1-887f-f1db4e9d6f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C14073-32F9-4456-8830-67017F54B58C}">
  <ds:schemaRefs>
    <ds:schemaRef ds:uri="http://schemas.microsoft.com/office/2006/metadata/properties"/>
    <ds:schemaRef ds:uri="http://schemas.microsoft.com/office/infopath/2007/PartnerControls"/>
    <ds:schemaRef ds:uri="67a2549a-bfc1-41eb-b8bc-6d65b6f1f4a5"/>
    <ds:schemaRef ds:uri="a9d70ac0-1142-4ae1-887f-f1db4e9d6f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>Haridus- ja Teadusministeerium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Ettepaneku lisa 3_Eelarve</dc:title>
  <dc:subject/>
  <dc:creator>Karin Ruul</dc:creator>
  <dc:description/>
  <cp:lastModifiedBy>Helle Kalliste - RTK</cp:lastModifiedBy>
  <cp:revision/>
  <dcterms:created xsi:type="dcterms:W3CDTF">2025-01-31T12:39:01Z</dcterms:created>
  <dcterms:modified xsi:type="dcterms:W3CDTF">2026-02-03T13:58:30Z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0x01010080FCD1FB2971CA498C6176114C8914DF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2025-12-17T06:40:47Z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646ab2e2-5c94-49ad-a8a9-e885957b5bbd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MediaServiceImageTags">
    <vt:lpwstr/>
  </property>
</Properties>
</file>